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5700" windowHeight="3195"/>
  </bookViews>
  <sheets>
    <sheet name="титульный" sheetId="10" r:id="rId1"/>
    <sheet name="Регистрация" sheetId="9" r:id="rId2"/>
    <sheet name="Кроссворд" sheetId="4" r:id="rId3"/>
    <sheet name="Баллы" sheetId="7" r:id="rId4"/>
    <sheet name="Источники" sheetId="11" r:id="rId5"/>
  </sheets>
  <calcPr calcId="145621"/>
</workbook>
</file>

<file path=xl/calcChain.xml><?xml version="1.0" encoding="utf-8"?>
<calcChain xmlns="http://schemas.openxmlformats.org/spreadsheetml/2006/main">
  <c r="V15" i="7" l="1"/>
  <c r="V14" i="7"/>
  <c r="V13" i="7"/>
  <c r="V12" i="7"/>
  <c r="V10" i="7"/>
  <c r="V9" i="7"/>
  <c r="Y11" i="7"/>
  <c r="X11" i="7"/>
  <c r="W11" i="7"/>
  <c r="V11" i="7"/>
  <c r="U11" i="7"/>
  <c r="T11" i="7"/>
  <c r="R11" i="7"/>
  <c r="Q11" i="7"/>
  <c r="W8" i="7"/>
  <c r="W6" i="7"/>
  <c r="W5" i="7"/>
  <c r="W3" i="7"/>
  <c r="Z4" i="7"/>
  <c r="Y4" i="7"/>
  <c r="W4" i="7"/>
  <c r="V4" i="7"/>
  <c r="U4" i="7"/>
  <c r="AC7" i="7"/>
  <c r="AB7" i="7"/>
  <c r="AA7" i="7"/>
  <c r="Z7" i="7"/>
  <c r="Y7" i="7"/>
  <c r="X7" i="7"/>
  <c r="W7" i="7"/>
  <c r="V7" i="7"/>
  <c r="U7" i="7"/>
  <c r="T7" i="7"/>
  <c r="I15" i="7"/>
  <c r="I14" i="7"/>
  <c r="I13" i="7"/>
  <c r="I12" i="7"/>
  <c r="I10" i="7"/>
  <c r="I9" i="7"/>
  <c r="S12" i="7"/>
  <c r="S11" i="7"/>
  <c r="S10" i="7"/>
  <c r="S9" i="7"/>
  <c r="S7" i="7"/>
  <c r="S6" i="7"/>
  <c r="P10" i="7"/>
  <c r="P9" i="7"/>
  <c r="P7" i="7"/>
  <c r="P6" i="7"/>
  <c r="T8" i="7"/>
  <c r="S8" i="7"/>
  <c r="R8" i="7"/>
  <c r="Q8" i="7"/>
  <c r="P8" i="7"/>
  <c r="O8" i="7"/>
  <c r="N8" i="7"/>
  <c r="L8" i="7"/>
  <c r="O11" i="7"/>
  <c r="N11" i="7"/>
  <c r="L11" i="7"/>
  <c r="K11" i="7"/>
  <c r="J11" i="7"/>
  <c r="I11" i="7"/>
  <c r="H11" i="7"/>
  <c r="G11" i="7"/>
  <c r="M12" i="7"/>
  <c r="M11" i="7"/>
  <c r="M10" i="7"/>
  <c r="M9" i="7"/>
  <c r="M8" i="7"/>
  <c r="M6" i="7"/>
  <c r="L7" i="7"/>
  <c r="K7" i="7"/>
  <c r="J7" i="7"/>
  <c r="I7" i="7"/>
  <c r="H7" i="7"/>
  <c r="G7" i="7"/>
  <c r="F7" i="7"/>
  <c r="E7" i="7"/>
  <c r="D7" i="7"/>
  <c r="X4" i="7"/>
  <c r="M7" i="7"/>
  <c r="K4" i="7"/>
  <c r="J4" i="7"/>
  <c r="I4" i="7"/>
  <c r="H4" i="7"/>
  <c r="G4" i="7"/>
  <c r="F4" i="7"/>
  <c r="H8" i="7"/>
  <c r="H6" i="7"/>
  <c r="H5" i="7"/>
  <c r="H3" i="7"/>
  <c r="AE13" i="7" l="1"/>
  <c r="X13" i="4" s="1"/>
</calcChain>
</file>

<file path=xl/comments1.xml><?xml version="1.0" encoding="utf-8"?>
<comments xmlns="http://schemas.openxmlformats.org/spreadsheetml/2006/main">
  <authors>
    <author>Лана</author>
  </authors>
  <commentList>
    <comment ref="H2" authorId="0">
      <text>
        <r>
          <rPr>
            <sz val="12"/>
            <color indexed="81"/>
            <rFont val="Calibri"/>
            <family val="2"/>
            <charset val="204"/>
            <scheme val="minor"/>
          </rPr>
          <t xml:space="preserve"> Необходимая часть текста задачи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W2" authorId="0">
      <text>
        <r>
          <rPr>
            <sz val="12"/>
            <color indexed="81"/>
            <rFont val="Calibri"/>
            <family val="2"/>
            <charset val="204"/>
            <scheme val="minor"/>
          </rPr>
          <t xml:space="preserve"> Единица измерения объёма жидкости, которая используется в Англии и США (4л. ).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>
      <text>
        <r>
          <rPr>
            <sz val="12"/>
            <color indexed="81"/>
            <rFont val="Calibri"/>
            <family val="2"/>
            <charset val="204"/>
            <scheme val="minor"/>
          </rPr>
          <t>Знаки, которые ставятся тогда, когда нужно изменить порядок действий.</t>
        </r>
      </text>
    </comment>
    <comment ref="T4" authorId="0">
      <text>
        <r>
          <rPr>
            <sz val="11"/>
            <color indexed="81"/>
            <rFont val="Tahoma"/>
            <family val="2"/>
            <charset val="204"/>
          </rPr>
          <t>Одна из точек, расположенных на координатном луче ..., имеющая большую координату.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" authorId="0">
      <text>
        <r>
          <rPr>
            <sz val="11"/>
            <color indexed="81"/>
            <rFont val="Tahoma"/>
            <family val="2"/>
            <charset val="204"/>
          </rPr>
          <t>Прямоугольник, у которого все стороны равны.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" authorId="0">
      <text>
        <r>
          <rPr>
            <sz val="11"/>
            <color indexed="81"/>
            <rFont val="Tahoma"/>
            <family val="2"/>
            <charset val="204"/>
          </rPr>
          <t>Одно из измерений прямоугольного параллелепипеда.</t>
        </r>
      </text>
    </comment>
    <comment ref="S5" authorId="0">
      <text>
        <r>
          <rPr>
            <sz val="11"/>
            <color indexed="81"/>
            <rFont val="Tahoma"/>
            <family val="2"/>
            <charset val="204"/>
          </rPr>
          <t>Число, которое иногда получается при делении.</t>
        </r>
      </text>
    </comment>
    <comment ref="C7" authorId="0">
      <text>
        <r>
          <rPr>
            <sz val="11"/>
            <color indexed="81"/>
            <rFont val="Tahoma"/>
            <family val="2"/>
            <charset val="204"/>
          </rPr>
          <t>Выдающийся советский математик, который в шестилетнем возрасте заметил, что 1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1, 2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 + 3, 3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 + 3 + 5, 4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 </t>
        </r>
        <r>
          <rPr>
            <sz val="9"/>
            <color indexed="81"/>
            <rFont val="Tahoma"/>
            <family val="2"/>
            <charset val="204"/>
          </rPr>
          <t xml:space="preserve">+ 3 + 5 + 7 и т. д. </t>
        </r>
      </text>
    </comment>
    <comment ref="R7" authorId="0">
      <text>
        <r>
          <rPr>
            <sz val="11"/>
            <color indexed="81"/>
            <rFont val="Tahoma"/>
            <family val="2"/>
            <charset val="204"/>
          </rPr>
          <t>Числа, которые перемножают.</t>
        </r>
      </text>
    </comment>
    <comment ref="I8" authorId="0">
      <text>
        <r>
          <rPr>
            <sz val="11"/>
            <color indexed="81"/>
            <rFont val="Tahoma"/>
            <family val="2"/>
            <charset val="204"/>
          </rPr>
          <t>Число, которое делят.</t>
        </r>
      </text>
    </comment>
    <comment ref="K8" authorId="0">
      <text>
        <r>
          <rPr>
            <sz val="11"/>
            <color indexed="81"/>
            <rFont val="Tahoma"/>
            <family val="2"/>
            <charset val="204"/>
          </rPr>
          <t>Единица измерения отрезков учащимися в тетради.</t>
        </r>
      </text>
    </comment>
    <comment ref="V8" authorId="0">
      <text>
        <r>
          <rPr>
            <sz val="11"/>
            <color indexed="81"/>
            <rFont val="Tahoma"/>
            <family val="2"/>
            <charset val="204"/>
          </rPr>
          <t>Отрезок, соединяющий вершины треугольника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1" authorId="0">
      <text>
        <r>
          <rPr>
            <sz val="11"/>
            <color indexed="81"/>
            <rFont val="Tahoma"/>
            <family val="2"/>
            <charset val="204"/>
          </rPr>
          <t>Основная единица массы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P11" authorId="0">
      <text>
        <r>
          <rPr>
            <sz val="11"/>
            <color indexed="81"/>
            <rFont val="Tahoma"/>
            <family val="2"/>
            <charset val="204"/>
          </rPr>
          <t>Неограниченная геометрическая фигура, которая не имеет краёв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Лана</author>
  </authors>
  <commentList>
    <comment ref="H2" authorId="0">
      <text>
        <r>
          <rPr>
            <sz val="12"/>
            <color indexed="81"/>
            <rFont val="Calibri"/>
            <family val="2"/>
            <charset val="204"/>
            <scheme val="minor"/>
          </rPr>
          <t xml:space="preserve"> Необходимая часть текста задачи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  <comment ref="W2" authorId="0">
      <text>
        <r>
          <rPr>
            <sz val="12"/>
            <color indexed="81"/>
            <rFont val="Calibri"/>
            <family val="2"/>
            <charset val="204"/>
            <scheme val="minor"/>
          </rPr>
          <t xml:space="preserve"> Единица измерения объёма жидкости, которая используется в Англии и США (4л. ).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>
      <text>
        <r>
          <rPr>
            <sz val="12"/>
            <color indexed="81"/>
            <rFont val="Calibri"/>
            <family val="2"/>
            <charset val="204"/>
            <scheme val="minor"/>
          </rPr>
          <t>Знаки, которые ставятся тогда, когда нужно изменить порядок действий.</t>
        </r>
      </text>
    </comment>
    <comment ref="T4" authorId="0">
      <text>
        <r>
          <rPr>
            <sz val="11"/>
            <color indexed="81"/>
            <rFont val="Tahoma"/>
            <family val="2"/>
            <charset val="204"/>
          </rPr>
          <t>Одна из точек, расположенных на координатном луче ..., имеющая большую координату.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" authorId="0">
      <text>
        <r>
          <rPr>
            <sz val="11"/>
            <color indexed="81"/>
            <rFont val="Tahoma"/>
            <family val="2"/>
            <charset val="204"/>
          </rPr>
          <t>Прямоугольник, у которого все стороны равны.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" authorId="0">
      <text>
        <r>
          <rPr>
            <sz val="11"/>
            <color indexed="81"/>
            <rFont val="Tahoma"/>
            <family val="2"/>
            <charset val="204"/>
          </rPr>
          <t>Одно из измерений прямоугольного параллелепипеда.</t>
        </r>
      </text>
    </comment>
    <comment ref="S5" authorId="0">
      <text>
        <r>
          <rPr>
            <sz val="11"/>
            <color indexed="81"/>
            <rFont val="Tahoma"/>
            <family val="2"/>
            <charset val="204"/>
          </rPr>
          <t>Число, которое иногда получается при делении.</t>
        </r>
      </text>
    </comment>
    <comment ref="C7" authorId="0">
      <text>
        <r>
          <rPr>
            <sz val="11"/>
            <color indexed="81"/>
            <rFont val="Tahoma"/>
            <family val="2"/>
            <charset val="204"/>
          </rPr>
          <t>Выдающийся советский математик, который в шестилетнем возрасте заметил, что 1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1, 2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 + 3, 3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 + 3 + 5, 4</t>
        </r>
        <r>
          <rPr>
            <vertAlign val="superscript"/>
            <sz val="11"/>
            <color indexed="81"/>
            <rFont val="Tahoma"/>
            <family val="2"/>
            <charset val="204"/>
          </rPr>
          <t>2</t>
        </r>
        <r>
          <rPr>
            <sz val="11"/>
            <color indexed="81"/>
            <rFont val="Tahoma"/>
            <family val="2"/>
            <charset val="204"/>
          </rPr>
          <t xml:space="preserve"> = 1 </t>
        </r>
        <r>
          <rPr>
            <sz val="9"/>
            <color indexed="81"/>
            <rFont val="Tahoma"/>
            <family val="2"/>
            <charset val="204"/>
          </rPr>
          <t xml:space="preserve">+ 3 + 5 + 7 и т. д. </t>
        </r>
      </text>
    </comment>
    <comment ref="R7" authorId="0">
      <text>
        <r>
          <rPr>
            <sz val="11"/>
            <color indexed="81"/>
            <rFont val="Tahoma"/>
            <family val="2"/>
            <charset val="204"/>
          </rPr>
          <t>Числа, которые перемножают.</t>
        </r>
      </text>
    </comment>
    <comment ref="I8" authorId="0">
      <text>
        <r>
          <rPr>
            <sz val="11"/>
            <color indexed="81"/>
            <rFont val="Tahoma"/>
            <family val="2"/>
            <charset val="204"/>
          </rPr>
          <t>Число, которое делят.</t>
        </r>
      </text>
    </comment>
    <comment ref="K8" authorId="0">
      <text>
        <r>
          <rPr>
            <sz val="11"/>
            <color indexed="81"/>
            <rFont val="Tahoma"/>
            <family val="2"/>
            <charset val="204"/>
          </rPr>
          <t>Единица измерения отрезков учащимися в тетради.</t>
        </r>
      </text>
    </comment>
    <comment ref="V8" authorId="0">
      <text>
        <r>
          <rPr>
            <sz val="11"/>
            <color indexed="81"/>
            <rFont val="Tahoma"/>
            <family val="2"/>
            <charset val="204"/>
          </rPr>
          <t>Отрезок, соединяющий вершины треугольника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1" authorId="0">
      <text>
        <r>
          <rPr>
            <sz val="11"/>
            <color indexed="81"/>
            <rFont val="Tahoma"/>
            <family val="2"/>
            <charset val="204"/>
          </rPr>
          <t>Основная единица массы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P11" authorId="0">
      <text>
        <r>
          <rPr>
            <sz val="11"/>
            <color indexed="81"/>
            <rFont val="Tahoma"/>
            <family val="2"/>
            <charset val="204"/>
          </rPr>
          <t>Неограниченная геометрическая фигура, которая не имеет краёв</t>
        </r>
        <r>
          <rPr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<sst xmlns="http://schemas.openxmlformats.org/spreadsheetml/2006/main" count="22" uniqueCount="19">
  <si>
    <r>
      <rPr>
        <sz val="14"/>
        <color theme="1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 </t>
    </r>
    <r>
      <rPr>
        <b/>
        <sz val="14"/>
        <color theme="1"/>
        <rFont val="Arial"/>
        <family val="2"/>
        <charset val="204"/>
      </rPr>
      <t/>
    </r>
  </si>
  <si>
    <t>о</t>
  </si>
  <si>
    <t>Всего набрано баллов:</t>
  </si>
  <si>
    <t>Регистрация</t>
  </si>
  <si>
    <t>Фамилия</t>
  </si>
  <si>
    <t>Имя</t>
  </si>
  <si>
    <t>Класс</t>
  </si>
  <si>
    <t>МКОУ "Калтукская СОШ"</t>
  </si>
  <si>
    <t>Подготовила учитель математики</t>
  </si>
  <si>
    <t>Гутенко Светлана Александровна</t>
  </si>
  <si>
    <t>Калтук, 2013г.</t>
  </si>
  <si>
    <t xml:space="preserve">Кроссворд по математике </t>
  </si>
  <si>
    <t>Кроссворд по математике (6 класс)</t>
  </si>
  <si>
    <t>Математика (6 класс)</t>
  </si>
  <si>
    <t>http://images.yandex.ru/yandsearch?p=5&amp;text=%D1%83%D1%87%D0%B5%D0%BD%D0%B8%D0%BA%D0%B8&amp;fp=5&amp;pos=159&amp;uinfo=ww-1345-wh-634-fw-1120-fh-448-pd-1&amp;rpt=simage&amp;img_url=http%3A%2F%2Fcs4146.vk.me%2Fu1817415%2F95478881%2Fs_5ba41b13.jpg</t>
  </si>
  <si>
    <t>http://www.moi-universitet.ru/do/directions/mm/exceltest/#.Uf9nAKz-vXQ</t>
  </si>
  <si>
    <t>Источники: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</si>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</sst>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vertAlign val="superscript"/>
      <sz val="11"/>
      <color indexed="81"/>
      <name val="Tahoma"/>
      <family val="2"/>
      <charset val="204"/>
    </font>
    <font>
      <b/>
      <sz val="16"/>
      <color rgb="FFFFFF00"/>
      <name val="BatangChe"/>
      <family val="3"/>
      <charset val="204"/>
    </font>
    <font>
      <sz val="12"/>
      <color rgb="FFFF0000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  <font>
      <b/>
      <sz val="18"/>
      <color theme="4" tint="0.79998168889431442"/>
      <name val="Calibri"/>
      <family val="2"/>
      <charset val="204"/>
      <scheme val="minor"/>
    </font>
    <font>
      <b/>
      <sz val="2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sz val="12"/>
      <color theme="8" tint="-0.249977111117893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b/>
      <sz val="22"/>
      <color theme="8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gray0625">
        <fgColor theme="0" tint="-0.499984740745262"/>
        <bgColor theme="3" tint="0.79998168889431442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0" tint="-0.499984740745262"/>
      </patternFill>
    </fill>
    <fill>
      <patternFill patternType="gray0625">
        <fgColor auto="1"/>
        <bgColor theme="3" tint="0.39994506668294322"/>
      </patternFill>
    </fill>
    <fill>
      <patternFill patternType="gray0625">
        <bgColor theme="4" tint="0.59999389629810485"/>
      </patternFill>
    </fill>
    <fill>
      <patternFill patternType="gray0625">
        <fgColor theme="3" tint="0.39994506668294322"/>
        <bgColor theme="4" tint="0.59999389629810485"/>
      </patternFill>
    </fill>
    <fill>
      <patternFill patternType="gray0625">
        <fgColor theme="0"/>
        <bgColor theme="4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/>
      <bottom/>
      <diagonal/>
    </border>
    <border>
      <left/>
      <right style="slantDashDot">
        <color theme="3" tint="0.59996337778862885"/>
      </right>
      <top/>
      <bottom/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0" fillId="2" borderId="0" xfId="0" applyFont="1" applyFill="1"/>
    <xf numFmtId="0" fontId="11" fillId="2" borderId="0" xfId="0" applyFont="1" applyFill="1"/>
    <xf numFmtId="0" fontId="1" fillId="4" borderId="8" xfId="0" applyFont="1" applyFill="1" applyBorder="1"/>
    <xf numFmtId="0" fontId="1" fillId="4" borderId="2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0" fillId="5" borderId="0" xfId="0" applyFill="1" applyProtection="1"/>
    <xf numFmtId="0" fontId="0" fillId="6" borderId="0" xfId="0" applyFill="1" applyProtection="1"/>
    <xf numFmtId="0" fontId="13" fillId="7" borderId="0" xfId="0" applyFont="1" applyFill="1" applyAlignment="1" applyProtection="1">
      <alignment vertical="center"/>
    </xf>
    <xf numFmtId="0" fontId="14" fillId="7" borderId="0" xfId="0" applyFont="1" applyFill="1" applyAlignment="1" applyProtection="1"/>
    <xf numFmtId="0" fontId="17" fillId="9" borderId="0" xfId="0" applyFont="1" applyFill="1"/>
    <xf numFmtId="0" fontId="12" fillId="5" borderId="0" xfId="0" applyFont="1" applyFill="1" applyAlignment="1" applyProtection="1"/>
    <xf numFmtId="0" fontId="20" fillId="10" borderId="0" xfId="0" applyFont="1" applyFill="1"/>
    <xf numFmtId="0" fontId="0" fillId="10" borderId="0" xfId="0" applyFill="1"/>
    <xf numFmtId="0" fontId="20" fillId="10" borderId="0" xfId="0" applyFont="1" applyFill="1" applyAlignment="1">
      <alignment horizontal="right"/>
    </xf>
    <xf numFmtId="0" fontId="19" fillId="10" borderId="0" xfId="1" applyFill="1"/>
    <xf numFmtId="0" fontId="16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7" borderId="0" xfId="0" applyFont="1" applyFill="1" applyAlignment="1" applyProtection="1">
      <alignment horizontal="right"/>
    </xf>
    <xf numFmtId="0" fontId="15" fillId="7" borderId="0" xfId="0" applyFont="1" applyFill="1" applyBorder="1" applyAlignment="1" applyProtection="1">
      <alignment horizontal="right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</xf>
    <xf numFmtId="0" fontId="13" fillId="7" borderId="0" xfId="0" applyFont="1" applyFill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right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&#1050;&#1088;&#1086;&#1089;&#1089;&#1074;&#1086;&#1088;&#1076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11</xdr:row>
      <xdr:rowOff>228600</xdr:rowOff>
    </xdr:from>
    <xdr:to>
      <xdr:col>11</xdr:col>
      <xdr:colOff>584200</xdr:colOff>
      <xdr:row>15</xdr:row>
      <xdr:rowOff>194732</xdr:rowOff>
    </xdr:to>
    <xdr:sp macro="" textlink="">
      <xdr:nvSpPr>
        <xdr:cNvPr id="3" name="Овал 2">
          <a:hlinkClick xmlns:r="http://schemas.openxmlformats.org/officeDocument/2006/relationships" r:id="rId1"/>
        </xdr:cNvPr>
        <xdr:cNvSpPr/>
      </xdr:nvSpPr>
      <xdr:spPr>
        <a:xfrm>
          <a:off x="6400800" y="2537460"/>
          <a:ext cx="889000" cy="834812"/>
        </a:xfrm>
        <a:prstGeom prst="ellipse">
          <a:avLst/>
        </a:prstGeom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perspectiveRelaxedModerately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Пуск</a:t>
          </a:r>
        </a:p>
      </xdr:txBody>
    </xdr:sp>
    <xdr:clientData/>
  </xdr:twoCellAnchor>
  <xdr:twoCellAnchor editAs="oneCell">
    <xdr:from>
      <xdr:col>14</xdr:col>
      <xdr:colOff>16932</xdr:colOff>
      <xdr:row>6</xdr:row>
      <xdr:rowOff>245532</xdr:rowOff>
    </xdr:from>
    <xdr:to>
      <xdr:col>17</xdr:col>
      <xdr:colOff>245533</xdr:colOff>
      <xdr:row>16</xdr:row>
      <xdr:rowOff>118533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551332" y="1473199"/>
          <a:ext cx="2057401" cy="2057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125648</xdr:colOff>
      <xdr:row>0</xdr:row>
      <xdr:rowOff>76200</xdr:rowOff>
    </xdr:from>
    <xdr:ext cx="3413419" cy="431800"/>
    <xdr:sp macro="" textlink="">
      <xdr:nvSpPr>
        <xdr:cNvPr id="2" name="Прямоугольник 1"/>
        <xdr:cNvSpPr/>
      </xdr:nvSpPr>
      <xdr:spPr>
        <a:xfrm>
          <a:off x="3266781" y="76200"/>
          <a:ext cx="3413419" cy="4318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ru-RU" sz="28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Разгадай кроссворд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125648</xdr:colOff>
      <xdr:row>0</xdr:row>
      <xdr:rowOff>76200</xdr:rowOff>
    </xdr:from>
    <xdr:ext cx="3413419" cy="431800"/>
    <xdr:sp macro="" textlink="">
      <xdr:nvSpPr>
        <xdr:cNvPr id="2" name="Прямоугольник 1"/>
        <xdr:cNvSpPr/>
      </xdr:nvSpPr>
      <xdr:spPr>
        <a:xfrm>
          <a:off x="3249848" y="76200"/>
          <a:ext cx="3413419" cy="43180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ru-RU" sz="28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Разгадай кроссворд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i-universitet.ru/do/directions/mm/exceltest/" TargetMode="External"/><Relationship Id="rId1" Type="http://schemas.openxmlformats.org/officeDocument/2006/relationships/hyperlink" Target="http://images.yandex.ru/yandsearch?p=5&amp;text=%D1%83%D1%87%D0%B5%D0%BD%D0%B8%D0%BA%D0%B8&amp;fp=5&amp;pos=159&amp;uinfo=ww-1345-wh-634-fw-1120-fh-448-pd-1&amp;rpt=simage&amp;img_url=http%3A%2F%2Fcs4146.vk.me%2Fu1817415%2F95478881%2Fs_5ba41b1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7"/>
  <sheetViews>
    <sheetView tabSelected="1" workbookViewId="0">
      <selection activeCell="Q18" sqref="Q18"/>
    </sheetView>
  </sheetViews>
  <sheetFormatPr defaultColWidth="8.85546875" defaultRowHeight="15" x14ac:dyDescent="0.25"/>
  <cols>
    <col min="1" max="16384" width="8.85546875" style="24"/>
  </cols>
  <sheetData>
    <row r="1" spans="1:16" ht="15.75" x14ac:dyDescent="0.2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8" spans="1:16" ht="28.5" x14ac:dyDescent="0.45">
      <c r="D8" s="31" t="s">
        <v>12</v>
      </c>
      <c r="E8" s="31"/>
      <c r="F8" s="31"/>
      <c r="G8" s="31"/>
      <c r="H8" s="31"/>
      <c r="I8" s="31"/>
      <c r="J8" s="31"/>
      <c r="K8" s="31"/>
      <c r="L8" s="31"/>
      <c r="M8" s="31"/>
    </row>
    <row r="11" spans="1:16" x14ac:dyDescent="0.25">
      <c r="L11" s="24" t="s">
        <v>8</v>
      </c>
    </row>
    <row r="12" spans="1:16" x14ac:dyDescent="0.25">
      <c r="L12" s="24" t="s">
        <v>9</v>
      </c>
    </row>
    <row r="17" spans="8:9" ht="15.75" x14ac:dyDescent="0.25">
      <c r="H17" s="30" t="s">
        <v>10</v>
      </c>
      <c r="I17" s="30"/>
    </row>
  </sheetData>
  <sheetProtection password="F36A" sheet="1" objects="1" scenarios="1" selectLockedCells="1"/>
  <mergeCells count="3">
    <mergeCell ref="A1:P1"/>
    <mergeCell ref="D8:M8"/>
    <mergeCell ref="H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6"/>
  <sheetViews>
    <sheetView zoomScale="90" zoomScaleNormal="90" workbookViewId="0">
      <selection activeCell="D16" sqref="D16:H16"/>
    </sheetView>
  </sheetViews>
  <sheetFormatPr defaultColWidth="8.85546875" defaultRowHeight="15" x14ac:dyDescent="0.25"/>
  <cols>
    <col min="1" max="16" width="8.85546875" style="21"/>
    <col min="17" max="17" width="8.85546875" style="21" customWidth="1"/>
    <col min="18" max="16384" width="8.85546875" style="21"/>
  </cols>
  <sheetData>
    <row r="1" spans="1:21" s="20" customFormat="1" ht="14.45" x14ac:dyDescent="0.3"/>
    <row r="2" spans="1:21" s="20" customFormat="1" ht="23.25" x14ac:dyDescent="0.3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5"/>
      <c r="T2" s="25"/>
      <c r="U2" s="25"/>
    </row>
    <row r="3" spans="1:21" s="20" customFormat="1" ht="14.45" x14ac:dyDescent="0.3"/>
    <row r="7" spans="1:21" ht="28.5" x14ac:dyDescent="0.25">
      <c r="G7" s="38" t="s">
        <v>11</v>
      </c>
      <c r="H7" s="38"/>
      <c r="I7" s="38"/>
      <c r="J7" s="38"/>
      <c r="K7" s="38"/>
      <c r="L7" s="38"/>
      <c r="M7" s="22"/>
      <c r="N7" s="22"/>
    </row>
    <row r="12" spans="1:21" ht="21" x14ac:dyDescent="0.35">
      <c r="C12" s="23" t="s">
        <v>3</v>
      </c>
      <c r="D12" s="23"/>
      <c r="E12" s="23"/>
      <c r="F12" s="23"/>
    </row>
    <row r="13" spans="1:21" thickBot="1" x14ac:dyDescent="0.35"/>
    <row r="14" spans="1:21" ht="16.5" thickBot="1" x14ac:dyDescent="0.3">
      <c r="A14" s="32" t="s">
        <v>4</v>
      </c>
      <c r="B14" s="32"/>
      <c r="C14" s="39"/>
      <c r="D14" s="40"/>
      <c r="E14" s="41"/>
      <c r="F14" s="41"/>
      <c r="G14" s="41"/>
      <c r="H14" s="42"/>
    </row>
    <row r="15" spans="1:21" ht="16.5" thickBot="1" x14ac:dyDescent="0.3">
      <c r="A15" s="32" t="s">
        <v>5</v>
      </c>
      <c r="B15" s="32"/>
      <c r="C15" s="33"/>
      <c r="D15" s="34"/>
      <c r="E15" s="35"/>
      <c r="F15" s="35"/>
      <c r="G15" s="35"/>
      <c r="H15" s="36"/>
    </row>
    <row r="16" spans="1:21" ht="16.5" thickBot="1" x14ac:dyDescent="0.3">
      <c r="A16" s="32" t="s">
        <v>6</v>
      </c>
      <c r="B16" s="32"/>
      <c r="C16" s="33"/>
      <c r="D16" s="34"/>
      <c r="E16" s="35"/>
      <c r="F16" s="35"/>
      <c r="G16" s="35"/>
      <c r="H16" s="36"/>
    </row>
  </sheetData>
  <sheetProtection password="F36A" sheet="1" objects="1" scenarios="1" selectLockedCells="1"/>
  <mergeCells count="8">
    <mergeCell ref="A16:C16"/>
    <mergeCell ref="D16:H16"/>
    <mergeCell ref="A2:R2"/>
    <mergeCell ref="G7:L7"/>
    <mergeCell ref="A14:C14"/>
    <mergeCell ref="D14:H14"/>
    <mergeCell ref="A15:C15"/>
    <mergeCell ref="D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C1:AC25"/>
  <sheetViews>
    <sheetView zoomScale="90" zoomScaleNormal="90" workbookViewId="0">
      <selection activeCell="D7" sqref="D7"/>
    </sheetView>
  </sheetViews>
  <sheetFormatPr defaultColWidth="8.85546875" defaultRowHeight="18.75" x14ac:dyDescent="0.3"/>
  <cols>
    <col min="1" max="3" width="8.85546875" style="1"/>
    <col min="4" max="29" width="3.7109375" style="1" customWidth="1"/>
    <col min="30" max="30" width="5.7109375" style="1" customWidth="1"/>
    <col min="31" max="16384" width="8.85546875" style="1"/>
  </cols>
  <sheetData>
    <row r="1" spans="3:29" ht="21" x14ac:dyDescent="0.35">
      <c r="J1" s="3"/>
    </row>
    <row r="2" spans="3:29" ht="18.600000000000001" thickBot="1" x14ac:dyDescent="0.4">
      <c r="H2" s="4">
        <v>1</v>
      </c>
      <c r="W2" s="4">
        <v>2</v>
      </c>
    </row>
    <row r="3" spans="3:29" ht="19.899999999999999" customHeight="1" thickTop="1" thickBot="1" x14ac:dyDescent="0.35">
      <c r="H3" s="12"/>
      <c r="W3" s="12"/>
    </row>
    <row r="4" spans="3:29" ht="19.899999999999999" customHeight="1" thickTop="1" thickBot="1" x14ac:dyDescent="0.35">
      <c r="E4" s="4">
        <v>3</v>
      </c>
      <c r="F4" s="13"/>
      <c r="G4" s="13"/>
      <c r="H4" s="13"/>
      <c r="I4" s="13"/>
      <c r="J4" s="13"/>
      <c r="K4" s="13"/>
      <c r="T4" s="4">
        <v>4</v>
      </c>
      <c r="U4" s="15"/>
      <c r="V4" s="15"/>
      <c r="W4" s="15"/>
      <c r="X4" s="15"/>
      <c r="Y4" s="15"/>
      <c r="Z4" s="15"/>
    </row>
    <row r="5" spans="3:29" ht="19.899999999999999" customHeight="1" thickTop="1" thickBot="1" x14ac:dyDescent="0.35">
      <c r="H5" s="14"/>
      <c r="M5" s="4">
        <v>5</v>
      </c>
      <c r="P5" s="4">
        <v>6</v>
      </c>
      <c r="S5" s="4">
        <v>7</v>
      </c>
      <c r="W5" s="14"/>
    </row>
    <row r="6" spans="3:29" ht="19.899999999999999" customHeight="1" thickTop="1" thickBot="1" x14ac:dyDescent="0.35">
      <c r="H6" s="12"/>
      <c r="M6" s="15"/>
      <c r="P6" s="15"/>
      <c r="S6" s="12"/>
      <c r="W6" s="15"/>
    </row>
    <row r="7" spans="3:29" ht="19.899999999999999" customHeight="1" thickTop="1" thickBot="1" x14ac:dyDescent="0.35">
      <c r="C7" s="4">
        <v>8</v>
      </c>
      <c r="D7" s="15"/>
      <c r="E7" s="15"/>
      <c r="F7" s="15"/>
      <c r="G7" s="15"/>
      <c r="H7" s="15"/>
      <c r="I7" s="15"/>
      <c r="J7" s="15"/>
      <c r="K7" s="15"/>
      <c r="L7" s="16"/>
      <c r="M7" s="15"/>
      <c r="P7" s="15"/>
      <c r="R7" s="4">
        <v>9</v>
      </c>
      <c r="S7" s="15"/>
      <c r="T7" s="15"/>
      <c r="U7" s="15"/>
      <c r="V7" s="17"/>
      <c r="W7" s="15"/>
      <c r="X7" s="18"/>
      <c r="Y7" s="15"/>
      <c r="Z7" s="15"/>
      <c r="AA7" s="15"/>
      <c r="AB7" s="15"/>
      <c r="AC7" s="15"/>
    </row>
    <row r="8" spans="3:29" ht="19.899999999999999" customHeight="1" thickTop="1" thickBot="1" x14ac:dyDescent="0.35">
      <c r="H8" s="14"/>
      <c r="I8" s="5">
        <v>11</v>
      </c>
      <c r="K8" s="4">
        <v>10</v>
      </c>
      <c r="L8" s="17"/>
      <c r="M8" s="15"/>
      <c r="N8" s="18"/>
      <c r="O8" s="17"/>
      <c r="P8" s="15"/>
      <c r="Q8" s="18"/>
      <c r="R8" s="17"/>
      <c r="S8" s="14"/>
      <c r="T8" s="19"/>
      <c r="V8" s="4">
        <v>12</v>
      </c>
      <c r="W8" s="15"/>
    </row>
    <row r="9" spans="3:29" ht="19.899999999999999" customHeight="1" thickTop="1" thickBot="1" x14ac:dyDescent="0.35">
      <c r="I9" s="15"/>
      <c r="M9" s="15"/>
      <c r="P9" s="15"/>
      <c r="S9" s="15"/>
      <c r="V9" s="15"/>
    </row>
    <row r="10" spans="3:29" ht="19.899999999999999" customHeight="1" thickTop="1" thickBot="1" x14ac:dyDescent="0.35">
      <c r="I10" s="12"/>
      <c r="M10" s="12"/>
      <c r="P10" s="15"/>
      <c r="S10" s="12"/>
      <c r="V10" s="15"/>
    </row>
    <row r="11" spans="3:29" ht="19.899999999999999" customHeight="1" thickTop="1" thickBot="1" x14ac:dyDescent="0.35">
      <c r="F11" s="4">
        <v>13</v>
      </c>
      <c r="G11" s="15"/>
      <c r="H11" s="15"/>
      <c r="I11" s="15"/>
      <c r="J11" s="15"/>
      <c r="K11" s="15"/>
      <c r="L11" s="15"/>
      <c r="M11" s="15"/>
      <c r="N11" s="15"/>
      <c r="O11" s="15"/>
      <c r="P11" s="4">
        <v>14</v>
      </c>
      <c r="Q11" s="15"/>
      <c r="R11" s="15"/>
      <c r="S11" s="15" t="s">
        <v>1</v>
      </c>
      <c r="T11" s="15"/>
      <c r="U11" s="17"/>
      <c r="V11" s="15" t="s">
        <v>1</v>
      </c>
      <c r="W11" s="18"/>
      <c r="X11" s="15"/>
      <c r="Y11" s="15"/>
    </row>
    <row r="12" spans="3:29" ht="19.899999999999999" customHeight="1" thickTop="1" thickBot="1" x14ac:dyDescent="0.35">
      <c r="I12" s="14"/>
      <c r="M12" s="14"/>
      <c r="S12" s="14"/>
      <c r="V12" s="15"/>
    </row>
    <row r="13" spans="3:29" ht="19.899999999999999" customHeight="1" thickTop="1" thickBot="1" x14ac:dyDescent="0.4">
      <c r="I13" s="15"/>
      <c r="V13" s="15"/>
      <c r="X13" s="10" t="str">
        <f>IF(Баллы!AE13=92,"Молодец! Кроссворд отгадан!","Подумай ещѐ.")</f>
        <v>Подумай ещѐ.</v>
      </c>
    </row>
    <row r="14" spans="3:29" ht="19.899999999999999" customHeight="1" thickTop="1" thickBot="1" x14ac:dyDescent="0.35">
      <c r="I14" s="15" t="s">
        <v>1</v>
      </c>
      <c r="V14" s="15"/>
    </row>
    <row r="15" spans="3:29" ht="19.899999999999999" customHeight="1" thickTop="1" thickBot="1" x14ac:dyDescent="0.35">
      <c r="I15" s="15"/>
      <c r="V15" s="15"/>
    </row>
    <row r="16" spans="3:29" ht="27" customHeight="1" thickTop="1" x14ac:dyDescent="0.35"/>
    <row r="17" spans="4:4" ht="27" customHeight="1" x14ac:dyDescent="0.35"/>
    <row r="18" spans="4:4" ht="27" customHeight="1" x14ac:dyDescent="0.35"/>
    <row r="19" spans="4:4" ht="27" customHeight="1" x14ac:dyDescent="0.35">
      <c r="D19" s="2" t="s">
        <v>0</v>
      </c>
    </row>
    <row r="21" spans="4:4" ht="18" x14ac:dyDescent="0.35">
      <c r="D21" s="2"/>
    </row>
    <row r="23" spans="4:4" x14ac:dyDescent="0.3">
      <c r="D23" s="2"/>
    </row>
    <row r="25" spans="4:4" x14ac:dyDescent="0.3">
      <c r="D25" s="2"/>
    </row>
  </sheetData>
  <sheetProtection password="F36A" sheet="1" objects="1" scenarios="1" selectLockedCells="1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1:AE25"/>
  <sheetViews>
    <sheetView zoomScale="90" zoomScaleNormal="90" workbookViewId="0">
      <selection activeCell="AH16" sqref="AH16"/>
    </sheetView>
  </sheetViews>
  <sheetFormatPr defaultColWidth="8.85546875" defaultRowHeight="18.75" x14ac:dyDescent="0.3"/>
  <cols>
    <col min="1" max="3" width="8.85546875" style="1"/>
    <col min="4" max="29" width="3.7109375" style="1" customWidth="1"/>
    <col min="30" max="30" width="5.7109375" style="1" customWidth="1"/>
    <col min="31" max="16384" width="8.85546875" style="1"/>
  </cols>
  <sheetData>
    <row r="1" spans="3:31" ht="21" x14ac:dyDescent="0.35">
      <c r="J1" s="3"/>
    </row>
    <row r="2" spans="3:31" ht="18.600000000000001" thickBot="1" x14ac:dyDescent="0.4">
      <c r="H2" s="4">
        <v>1</v>
      </c>
      <c r="W2" s="4">
        <v>2</v>
      </c>
    </row>
    <row r="3" spans="3:31" ht="19.899999999999999" customHeight="1" thickTop="1" thickBot="1" x14ac:dyDescent="0.4">
      <c r="H3" s="7">
        <f>IF(Кроссворд!H3="в",1,0)</f>
        <v>0</v>
      </c>
      <c r="W3" s="7">
        <f>IF(Кроссворд!W3="г",1,0)</f>
        <v>0</v>
      </c>
    </row>
    <row r="4" spans="3:31" ht="19.899999999999999" customHeight="1" thickTop="1" thickBot="1" x14ac:dyDescent="0.4">
      <c r="E4" s="4">
        <v>3</v>
      </c>
      <c r="F4" s="6">
        <f>IF(Кроссворд!F4="с",1,0)</f>
        <v>0</v>
      </c>
      <c r="G4" s="6">
        <f>IF(Кроссворд!G4="к",1,0)</f>
        <v>0</v>
      </c>
      <c r="H4" s="6">
        <f>IF(Кроссворд!H4="о",1,0)</f>
        <v>0</v>
      </c>
      <c r="I4" s="6">
        <f>IF(Кроссворд!I4="б",1,0)</f>
        <v>0</v>
      </c>
      <c r="J4" s="6">
        <f>IF(Кроссворд!J4="к",1,0)</f>
        <v>0</v>
      </c>
      <c r="K4" s="6">
        <f>IF(Кроссворд!K4="и",1,0)</f>
        <v>0</v>
      </c>
      <c r="T4" s="4">
        <v>4</v>
      </c>
      <c r="U4" s="7">
        <f>IF(Кроссворд!U4="п",1,0)</f>
        <v>0</v>
      </c>
      <c r="V4" s="7">
        <f>IF(Кроссворд!V4="р",1,0)</f>
        <v>0</v>
      </c>
      <c r="W4" s="7">
        <f>IF(Кроссворд!W4="а",1,0)</f>
        <v>0</v>
      </c>
      <c r="X4" s="7">
        <f>IF(Кроссворд!X4="в",1,0)</f>
        <v>0</v>
      </c>
      <c r="Y4" s="7">
        <f>IF(Кроссворд!Y4="е",1,0)</f>
        <v>0</v>
      </c>
      <c r="Z4" s="7">
        <f>IF(Кроссворд!Z4="е",1,0)</f>
        <v>0</v>
      </c>
    </row>
    <row r="5" spans="3:31" ht="19.899999999999999" customHeight="1" thickTop="1" thickBot="1" x14ac:dyDescent="0.4">
      <c r="H5" s="11">
        <f>IF(Кроссворд!H5="п",1,0)</f>
        <v>0</v>
      </c>
      <c r="M5" s="4">
        <v>5</v>
      </c>
      <c r="P5" s="4">
        <v>6</v>
      </c>
      <c r="S5" s="4">
        <v>7</v>
      </c>
      <c r="W5" s="7">
        <f>IF(Кроссворд!W5="л",1,0)</f>
        <v>0</v>
      </c>
    </row>
    <row r="6" spans="3:31" ht="19.899999999999999" customHeight="1" thickTop="1" thickBot="1" x14ac:dyDescent="0.4">
      <c r="H6" s="7">
        <f>IF(Кроссворд!H6="р",1,0)</f>
        <v>0</v>
      </c>
      <c r="M6" s="7">
        <f>IF(Кроссворд!M6="к",1,0)</f>
        <v>0</v>
      </c>
      <c r="P6" s="7">
        <f>IF(Кроссворд!P6="д",1,0)</f>
        <v>0</v>
      </c>
      <c r="S6" s="7">
        <f>IF(Кроссворд!S6="о",1,0)</f>
        <v>0</v>
      </c>
      <c r="W6" s="7">
        <f>IF(Кроссворд!W6="л",1,0)</f>
        <v>0</v>
      </c>
    </row>
    <row r="7" spans="3:31" ht="19.899999999999999" customHeight="1" thickTop="1" thickBot="1" x14ac:dyDescent="0.4">
      <c r="C7" s="4">
        <v>8</v>
      </c>
      <c r="D7" s="6">
        <f>IF(Кроссворд!D7="к",1,0)</f>
        <v>0</v>
      </c>
      <c r="E7" s="6">
        <f>IF(Кроссворд!E7="о",1,0)</f>
        <v>0</v>
      </c>
      <c r="F7" s="6">
        <f>IF(Кроссворд!F7="л",1,0)</f>
        <v>0</v>
      </c>
      <c r="G7" s="6">
        <f>IF(Кроссворд!G7="м",1,0)</f>
        <v>0</v>
      </c>
      <c r="H7" s="6">
        <f>IF(Кроссворд!H7="о",1,0)</f>
        <v>0</v>
      </c>
      <c r="I7" s="6">
        <f>IF(Кроссворд!I7="г",1,0)</f>
        <v>0</v>
      </c>
      <c r="J7" s="6">
        <f>IF(Кроссворд!J7="о",1,0)</f>
        <v>0</v>
      </c>
      <c r="K7" s="6">
        <f>IF(Кроссворд!K7="р",1,0)</f>
        <v>0</v>
      </c>
      <c r="L7" s="6">
        <f>IF(Кроссворд!L7="о",1,0)</f>
        <v>0</v>
      </c>
      <c r="M7" s="6">
        <f>IF(Кроссворд!M7="в",1,0)</f>
        <v>0</v>
      </c>
      <c r="P7" s="7">
        <f>IF(Кроссворд!P7="л",1,0)</f>
        <v>0</v>
      </c>
      <c r="R7" s="4">
        <v>9</v>
      </c>
      <c r="S7" s="6">
        <f>IF(Кроссворд!S7="с",1,0)</f>
        <v>0</v>
      </c>
      <c r="T7" s="6">
        <f>IF(Кроссворд!T7="о",1,0)</f>
        <v>0</v>
      </c>
      <c r="U7" s="6">
        <f>IF(Кроссворд!U7="м",1,0)</f>
        <v>0</v>
      </c>
      <c r="V7" s="6">
        <f>IF(Кроссворд!V7="н",1,0)</f>
        <v>0</v>
      </c>
      <c r="W7" s="6">
        <f>IF(Кроссворд!W7="о",1,0)</f>
        <v>0</v>
      </c>
      <c r="X7" s="6">
        <f>IF(Кроссворд!X7="ж",1,0)</f>
        <v>0</v>
      </c>
      <c r="Y7" s="6">
        <f>IF(Кроссворд!Y7="и",1,0)</f>
        <v>0</v>
      </c>
      <c r="Z7" s="6">
        <f>IF(Кроссворд!Z7="т",1,0)</f>
        <v>0</v>
      </c>
      <c r="AA7" s="6">
        <f>IF(Кроссворд!AA7="е",1,0)</f>
        <v>0</v>
      </c>
      <c r="AB7" s="6">
        <f>IF(Кроссворд!AB7="л",1,0)</f>
        <v>0</v>
      </c>
      <c r="AC7" s="6">
        <f>IF(Кроссворд!AC7="и",1,0)</f>
        <v>0</v>
      </c>
    </row>
    <row r="8" spans="3:31" ht="19.899999999999999" customHeight="1" thickTop="1" thickBot="1" x14ac:dyDescent="0.4">
      <c r="H8" s="6">
        <f>IF(Кроссворд!H8="с",1,0)</f>
        <v>0</v>
      </c>
      <c r="I8" s="5">
        <v>11</v>
      </c>
      <c r="K8" s="4">
        <v>10</v>
      </c>
      <c r="L8" s="6">
        <f>IF(Кроссворд!L8="с",1,0)</f>
        <v>0</v>
      </c>
      <c r="M8" s="6">
        <f>IF(Кроссворд!M8="а",1,0)</f>
        <v>0</v>
      </c>
      <c r="N8" s="6">
        <f>IF(Кроссворд!N8="н",1,0)</f>
        <v>0</v>
      </c>
      <c r="O8" s="6">
        <f>IF(Кроссворд!O8="т",1,0)</f>
        <v>0</v>
      </c>
      <c r="P8" s="6">
        <f>IF(Кроссворд!P8="и",1,0)</f>
        <v>0</v>
      </c>
      <c r="Q8" s="6">
        <f>IF(Кроссворд!Q8="м",1,0)</f>
        <v>0</v>
      </c>
      <c r="R8" s="6">
        <f>IF(Кроссворд!R8="е",1,0)</f>
        <v>0</v>
      </c>
      <c r="S8" s="6">
        <f>IF(Кроссворд!S8="т",1,0)</f>
        <v>0</v>
      </c>
      <c r="T8" s="6">
        <f>IF(Кроссворд!T8="р",1,0)</f>
        <v>0</v>
      </c>
      <c r="V8" s="4">
        <v>12</v>
      </c>
      <c r="W8" s="6">
        <f>IF(Кроссворд!W8="н",1,0)</f>
        <v>0</v>
      </c>
    </row>
    <row r="9" spans="3:31" ht="19.899999999999999" customHeight="1" thickTop="1" thickBot="1" x14ac:dyDescent="0.4">
      <c r="I9" s="7">
        <f>IF(Кроссворд!I9="д",1,0)</f>
        <v>0</v>
      </c>
      <c r="M9" s="11">
        <f>IF(Кроссворд!M9="д",1,0)</f>
        <v>0</v>
      </c>
      <c r="P9" s="11">
        <f>IF(Кроссворд!P9="н",1,0)</f>
        <v>0</v>
      </c>
      <c r="S9" s="11">
        <f>IF(Кроссворд!S9="а",1,0)</f>
        <v>0</v>
      </c>
      <c r="V9" s="7">
        <f>IF(Кроссворд!V9="с",1,0)</f>
        <v>0</v>
      </c>
    </row>
    <row r="10" spans="3:31" ht="19.899999999999999" customHeight="1" thickTop="1" thickBot="1" x14ac:dyDescent="0.4">
      <c r="I10" s="7">
        <f>IF(Кроссворд!I10="е",1,0)</f>
        <v>0</v>
      </c>
      <c r="M10" s="7">
        <f>IF(Кроссворд!M10="р",1,0)</f>
        <v>0</v>
      </c>
      <c r="P10" s="6">
        <f>IF(Кроссворд!P10="а",1,0)</f>
        <v>0</v>
      </c>
      <c r="S10" s="7">
        <f>IF(Кроссворд!S10="т",1,0)</f>
        <v>0</v>
      </c>
      <c r="V10" s="7">
        <f>IF(Кроссворд!V10="т",1,0)</f>
        <v>0</v>
      </c>
    </row>
    <row r="11" spans="3:31" ht="19.899999999999999" customHeight="1" thickTop="1" thickBot="1" x14ac:dyDescent="0.4">
      <c r="F11" s="4">
        <v>13</v>
      </c>
      <c r="G11" s="6">
        <f>IF(Кроссворд!G11="к",1,0)</f>
        <v>0</v>
      </c>
      <c r="H11" s="6">
        <f>IF(Кроссворд!H11="и",1,0)</f>
        <v>0</v>
      </c>
      <c r="I11" s="6">
        <f>IF(Кроссворд!I11="л",1,0)</f>
        <v>0</v>
      </c>
      <c r="J11" s="6">
        <f>IF(Кроссворд!J11="о",1,0)</f>
        <v>0</v>
      </c>
      <c r="K11" s="6">
        <f>IF(Кроссворд!K11="г",1,0)</f>
        <v>0</v>
      </c>
      <c r="L11" s="6">
        <f>IF(Кроссворд!L11="р",1,0)</f>
        <v>0</v>
      </c>
      <c r="M11" s="6">
        <f>IF(Кроссворд!M11="а",1,0)</f>
        <v>0</v>
      </c>
      <c r="N11" s="6">
        <f>IF(Кроссворд!N11="м",1,0)</f>
        <v>0</v>
      </c>
      <c r="O11" s="6">
        <f>IF(Кроссворд!O11="м",1,0)</f>
        <v>0</v>
      </c>
      <c r="P11" s="4">
        <v>14</v>
      </c>
      <c r="Q11" s="6">
        <f>IF(Кроссворд!Q11="п",1,0)</f>
        <v>0</v>
      </c>
      <c r="R11" s="6">
        <f>IF(Кроссворд!R11="л",1,0)</f>
        <v>0</v>
      </c>
      <c r="S11" s="6">
        <f>IF(Кроссворд!S11="о",1,0)</f>
        <v>1</v>
      </c>
      <c r="T11" s="6">
        <f>IF(Кроссворд!T11="с",1,0)</f>
        <v>0</v>
      </c>
      <c r="U11" s="6">
        <f>IF(Кроссворд!U11="к",1,0)</f>
        <v>0</v>
      </c>
      <c r="V11" s="6">
        <f>IF(Кроссворд!V11="о",1,0)</f>
        <v>1</v>
      </c>
      <c r="W11" s="6">
        <f>IF(Кроссворд!W11="с",1,0)</f>
        <v>0</v>
      </c>
      <c r="X11" s="6">
        <f>IF(Кроссворд!X11="т",1,0)</f>
        <v>0</v>
      </c>
      <c r="Y11" s="6">
        <f>IF(Кроссворд!Y11="ь",1,0)</f>
        <v>0</v>
      </c>
    </row>
    <row r="12" spans="3:31" ht="19.899999999999999" customHeight="1" thickTop="1" thickBot="1" x14ac:dyDescent="0.4">
      <c r="I12" s="11">
        <f>IF(Кроссворд!I12="и",1,0)</f>
        <v>0</v>
      </c>
      <c r="M12" s="8">
        <f>IF(Кроссворд!M12="т",1,0)</f>
        <v>0</v>
      </c>
      <c r="S12" s="8">
        <f>IF(Кроссворд!S12="к",1,0)</f>
        <v>0</v>
      </c>
      <c r="V12" s="11">
        <f>IF(Кроссворд!V12="р",1,0)</f>
        <v>0</v>
      </c>
    </row>
    <row r="13" spans="3:31" ht="19.899999999999999" customHeight="1" thickTop="1" thickBot="1" x14ac:dyDescent="0.4">
      <c r="I13" s="7">
        <f>IF(Кроссворд!I13="м",1,0)</f>
        <v>0</v>
      </c>
      <c r="V13" s="7">
        <f>IF(Кроссворд!V13="о",1,0)</f>
        <v>0</v>
      </c>
      <c r="X13" s="9" t="s">
        <v>2</v>
      </c>
      <c r="AE13" s="10">
        <f>COUNTIF(D3:AC15,1)</f>
        <v>3</v>
      </c>
    </row>
    <row r="14" spans="3:31" ht="19.899999999999999" customHeight="1" thickTop="1" thickBot="1" x14ac:dyDescent="0.4">
      <c r="I14" s="7">
        <f>IF(Кроссворд!I14="о",1,0)</f>
        <v>1</v>
      </c>
      <c r="V14" s="7">
        <f>IF(Кроссворд!V14="н",1,0)</f>
        <v>0</v>
      </c>
    </row>
    <row r="15" spans="3:31" ht="19.899999999999999" customHeight="1" thickTop="1" thickBot="1" x14ac:dyDescent="0.4">
      <c r="I15" s="6">
        <f>IF(Кроссворд!I15="е",1,0)</f>
        <v>0</v>
      </c>
      <c r="V15" s="6">
        <f>IF(Кроссворд!V15="а",1,0)</f>
        <v>0</v>
      </c>
    </row>
    <row r="16" spans="3:31" ht="27" customHeight="1" thickTop="1" x14ac:dyDescent="0.35"/>
    <row r="17" spans="4:4" ht="27" customHeight="1" x14ac:dyDescent="0.35"/>
    <row r="18" spans="4:4" ht="27" customHeight="1" x14ac:dyDescent="0.35"/>
    <row r="19" spans="4:4" ht="27" customHeight="1" x14ac:dyDescent="0.35">
      <c r="D19" s="2" t="s">
        <v>0</v>
      </c>
    </row>
    <row r="21" spans="4:4" ht="18" x14ac:dyDescent="0.35">
      <c r="D21" s="2"/>
    </row>
    <row r="23" spans="4:4" x14ac:dyDescent="0.3">
      <c r="D23" s="2"/>
    </row>
    <row r="25" spans="4:4" x14ac:dyDescent="0.3">
      <c r="D25" s="2"/>
    </row>
  </sheetData>
  <sheetProtection password="F36A" sheet="1" objects="1" scenarios="1" selectLockedCells="1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"/>
  <sheetViews>
    <sheetView workbookViewId="0">
      <selection activeCell="E11" sqref="E11"/>
    </sheetView>
  </sheetViews>
  <sheetFormatPr defaultColWidth="8.85546875" defaultRowHeight="15" x14ac:dyDescent="0.25"/>
  <cols>
    <col min="1" max="16384" width="8.85546875" style="27"/>
  </cols>
  <sheetData>
    <row r="1" spans="1:2" x14ac:dyDescent="0.25">
      <c r="A1" s="26" t="s">
        <v>16</v>
      </c>
    </row>
    <row r="2" spans="1:2" ht="14.45" x14ac:dyDescent="0.3">
      <c r="A2" s="28" t="s">
        <v>17</v>
      </c>
      <c r="B2" s="29" t="s">
        <v>14</v>
      </c>
    </row>
    <row r="3" spans="1:2" ht="14.45" x14ac:dyDescent="0.3">
      <c r="A3" s="28" t="s">
        <v>18</v>
      </c>
      <c r="B3" s="29" t="s">
        <v>15</v>
      </c>
    </row>
  </sheetData>
  <sheetProtection password="F36A" sheet="1" objects="1" scenarios="1" selectLockedCells="1"/>
  <hyperlinks>
    <hyperlink ref="B2" r:id="rId1"/>
    <hyperlink ref="B3" r:id="rId2" location=".Uf9nAKz-vX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Регистрация</vt:lpstr>
      <vt:lpstr>Кроссворд</vt:lpstr>
      <vt:lpstr>Баллы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Лана</dc:creator>
  <cp:lastModifiedBy>Лана</cp:lastModifiedBy>
  <dcterms:created xsi:type="dcterms:W3CDTF">2013-12-22T10:32:38Z</dcterms:created>
  <dcterms:modified xsi:type="dcterms:W3CDTF">2014-01-09T11:46:38Z</dcterms:modified>
</cp:coreProperties>
</file>